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EZENTACIJE\ONEP\FOF - portfeljske garancije MSP\Javni poziv\V PODPIS UPRAVI\"/>
    </mc:Choice>
  </mc:AlternateContent>
  <xr:revisionPtr revIDLastSave="0" documentId="13_ncr:1_{B8B35C97-F043-4967-B9FC-864D72F02927}" xr6:coauthVersionLast="43" xr6:coauthVersionMax="43" xr10:uidLastSave="{00000000-0000-0000-0000-000000000000}"/>
  <bookViews>
    <workbookView xWindow="-120" yWindow="-120" windowWidth="38640" windowHeight="21240" xr2:uid="{BF1F04D1-9B0A-4386-B52E-64E47AF4D0DE}"/>
  </bookViews>
  <sheets>
    <sheet name="plan plasiranj_obrazec" sheetId="5" r:id="rId1"/>
    <sheet name="plan plasiranj_vzorec" sheetId="1" r:id="rId2"/>
  </sheets>
  <definedNames>
    <definedName name="_xlnm.Print_Area" localSheetId="0">'plan plasiranj_obrazec'!$B$1:$Q$19</definedName>
    <definedName name="_xlnm.Print_Area" localSheetId="1">'plan plasiranj_vzorec'!$B$1:$U$40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5" l="1"/>
  <c r="L10" i="5"/>
  <c r="K10" i="5"/>
  <c r="J10" i="5"/>
  <c r="I10" i="5"/>
  <c r="H10" i="5"/>
  <c r="G10" i="5"/>
  <c r="F10" i="5"/>
  <c r="E10" i="5"/>
  <c r="D10" i="5"/>
  <c r="M10" i="1"/>
  <c r="L10" i="1"/>
  <c r="K10" i="1"/>
  <c r="J10" i="1"/>
  <c r="I10" i="1"/>
  <c r="H10" i="1"/>
  <c r="G10" i="1"/>
  <c r="F10" i="1"/>
  <c r="E10" i="1"/>
  <c r="D10" i="1"/>
  <c r="N10" i="5" l="1"/>
  <c r="M11" i="5"/>
  <c r="Q10" i="5" l="1"/>
  <c r="Q11" i="5" s="1"/>
  <c r="P10" i="5"/>
  <c r="P11" i="5" s="1"/>
  <c r="O10" i="5"/>
  <c r="O11" i="5" s="1"/>
  <c r="N11" i="5"/>
  <c r="L11" i="5"/>
  <c r="K11" i="5"/>
  <c r="J11" i="5"/>
  <c r="I11" i="5"/>
  <c r="H11" i="5"/>
  <c r="G11" i="5"/>
  <c r="F11" i="5"/>
  <c r="E11" i="5"/>
  <c r="D11" i="5"/>
  <c r="O10" i="1" l="1"/>
  <c r="O11" i="1" s="1"/>
  <c r="P10" i="1"/>
  <c r="P11" i="1" s="1"/>
  <c r="Q10" i="1"/>
  <c r="Q11" i="1" s="1"/>
  <c r="N10" i="1"/>
  <c r="N11" i="1" s="1"/>
  <c r="M11" i="1"/>
  <c r="L11" i="1"/>
  <c r="K11" i="1"/>
  <c r="J11" i="1"/>
  <c r="E11" i="1"/>
  <c r="F11" i="1"/>
  <c r="G11" i="1"/>
  <c r="H11" i="1"/>
  <c r="I11" i="1"/>
  <c r="D11" i="1"/>
</calcChain>
</file>

<file path=xl/sharedStrings.xml><?xml version="1.0" encoding="utf-8"?>
<sst xmlns="http://schemas.openxmlformats.org/spreadsheetml/2006/main" count="66" uniqueCount="35">
  <si>
    <t>Presečni dan</t>
  </si>
  <si>
    <t>Poraba Sproščene jamstvene kvote-minimalni kumulativni %</t>
  </si>
  <si>
    <t>Navodila za izpolnjevanje:</t>
  </si>
  <si>
    <t>Plasiranje kreditov do končnih prejemnikov - licitirano kumulativno v EUR</t>
  </si>
  <si>
    <t>Poraba Sproščene jamstvene kvote v EUR - licitirano kumulativno v EUR</t>
  </si>
  <si>
    <t>A</t>
  </si>
  <si>
    <t>B</t>
  </si>
  <si>
    <t>C</t>
  </si>
  <si>
    <t>D</t>
  </si>
  <si>
    <t>Poraba Sproščene jamstvene kvote - licitirani kumulativni % (cela števila brez decimalnih mest)</t>
  </si>
  <si>
    <t>Finančna institucija prejme točke iz naslova plana plasmajev, v kolikor % navedeni v vrstici A zgornje tabele na presečne datume presegajo minimalne % navedene v vrstici B.</t>
  </si>
  <si>
    <t>Plan plasmajev - portfeljske garancije za MSP</t>
  </si>
  <si>
    <t>Finančna institucija mora izpolniti vsa polja v vrstici A zgornje tabele, neglede na to, ali se nanašajo na presečne datume ali ne.</t>
  </si>
  <si>
    <t>Uspešnost Finančne institucije pri plasiranju kreditov se bo ocenjevala glede na presežek licitiranih kumulativnih % porabe Sproščene jamstvene kvote nad minimalnimi kumulativnimi %.</t>
  </si>
  <si>
    <t>Izpolnite siva polja (licitirana jamstvena kvota in vrstica A).</t>
  </si>
  <si>
    <t>Licitirana jamstvena kvota v EUR</t>
  </si>
  <si>
    <t>Finančna institucija mora do Presečnih datumov izplačati Končnim prejemnikom glavnice kreditov kritih z jamstvom, pri čemer vrednost jamstva ustreza najmanj navedenemu odstotku Sproščene jamstvene kvote - minimalni kumulativni % (vrstica B) na navedeni presečni datum.</t>
  </si>
  <si>
    <t xml:space="preserve">Sproščena jamstvena kvota je del jamstvene kvote, s katerim Izvajalec finančnega instrumenta do izteka Jamčevalnega obdobja jamči Finančni instituciji, da ji bo na podlagi Zahtevka za unovčitev jamstva za namen kritja Izgube  izplačal sredstva v višini 62,5% glavnic Kreditov, ki so že ali bodo uvrščeni v Portfelj. </t>
  </si>
  <si>
    <t>Finančna institucija je v ponudbi navedla jamstveno kvoto v višini 16.900.000 mio EUR.</t>
  </si>
  <si>
    <t xml:space="preserve">Primer preračuna % v EUR vrednosti EKP sredstev in kreditov:  </t>
  </si>
  <si>
    <t>Finančna institucija je v okviru prvega obrok jamstvene kvote prejela 34,25% jamstvene kvote, kar ustreza 5.788.250 EUR (Sproščena jamstvena kvota).</t>
  </si>
  <si>
    <t>Če finančna institucija na ta presečni datum licitira plasiranja enaka minimalnemu odstotku (kot je primer v tabeli), za ta presečni datum ne prejme nobenih poenov.</t>
  </si>
  <si>
    <t>Če finančna institucija na ta presečni datum licitira plasiranja v višini 92% (2 odstotni toči nad minimumom), za ta presečni datum prejme dva poena in mora do tega datuma plasirati kredite v višini 8.520.304 EUR (5.788.250*0,92/0,625).</t>
  </si>
  <si>
    <t>Finančna institucija je v okviru drugega obrok jamstvene kvote prejela nadaljnjih 34,04% jamstvene kvote, kar ustreza skupni Sproščeni jamstveni kvoti 11.541.010 EUR (16.900.000*(0,3425+0,3404)).</t>
  </si>
  <si>
    <t>Če finančna institucija na ta presečni datum licitira plasiranja v višini 70% Sproščene jamstvene kvote (1 odstotno točko nad minimumom), za ta presečni datum prejme en poen in mora do tega datuma plasirati kredite v višini 12.925.931 EUR (11.541.010*0,70/0,625).</t>
  </si>
  <si>
    <t>Finančna institucija je v okviru tretjega obroka prejme preostanek jamstvene kvote,  kar ustreza skupni Sproščeni jamstveni kvoti 16.900.000 EUR.</t>
  </si>
  <si>
    <t>Če finančna institucija na ta presečni datum licitira plasiranja v višini 76% Sproščene jamstvene kvote (1 odstotno točko nad minimumom), za ta presečni datum prejme en poen in mora do tega datuma plasirati kredite v višini 20.550.400 EUR (16.900.000*0,76/0,625).</t>
  </si>
  <si>
    <t>Če finančna institucija na ta presečni datum licitira plasiranja v višini 91% (1 odstotno točko nad minimumom), za ta presečni datum prejme en poen in mora do tega datuma plasirati kredite v višini 24.606.400 EUR (16.900.000*0,91/0,625).</t>
  </si>
  <si>
    <r>
      <t xml:space="preserve">Finančna institucija mora do 31.3.2021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70% Sproščene jamstvene kvote, torej 6.482.840 EUR (kar se izračuna po formuli: 5.788.250*0,70/0,625).</t>
    </r>
  </si>
  <si>
    <r>
      <t xml:space="preserve">Finančna institucija mora do 30.6.2021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90% Sproščene jamstvene kvote, torej 8.335.080 EUR (kar se izračuna po formuli: 5.788.250*0,90/0,625).</t>
    </r>
  </si>
  <si>
    <r>
      <t xml:space="preserve">Finančna institucija mora do 31.3.2022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 xml:space="preserve">najmanj </t>
    </r>
    <r>
      <rPr>
        <sz val="14"/>
        <color theme="1"/>
        <rFont val="Calibri"/>
        <family val="2"/>
        <charset val="238"/>
        <scheme val="minor"/>
      </rPr>
      <t>69% Sproščene jamstvene kvote, torej 12.741.275 EUR (kar se izračuna po formuli: 11.541.010*0,69/0,625).</t>
    </r>
  </si>
  <si>
    <r>
      <t xml:space="preserve">Finančna institucija mora do 30.6.2022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90% Sproščene jamstvene kvote, torej 16.619.054 EUR (kar se izračuna po formuli: 11.541.010*0,90/0,625).</t>
    </r>
  </si>
  <si>
    <r>
      <t xml:space="preserve">Finančna institucija mora do 31.3.2023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75% Sproščene jamstvene kvote, torej 20.280.000 EUR (kar se izračuna po formuli: 16.900.000*0,75/0,625).</t>
    </r>
  </si>
  <si>
    <r>
      <t xml:space="preserve">Finančna institucija mora do 30.6.2023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90% Sproščene jamstvene kvote, torej 24.336.000 EUR (kar se izračuna po formuli: 16.900.000*0,90/0,625).</t>
    </r>
  </si>
  <si>
    <t>Finančna institucija mora do 31.12.2023 končnim prejemnikom izplačati glavnice kreditov, katerih jamstvo ustreza 100% Sproščene jamstvene kvote, torej 27.040.000 EUR glavnic kreditov.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</si>
</sst>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8"/>
      <color rgb="FFFF0000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3" fontId="1" fillId="0" borderId="0" xfId="0" applyNumberFormat="1" applyFont="1"/>
    <xf numFmtId="0" fontId="6" fillId="0" borderId="0" xfId="0" applyFont="1"/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4" borderId="0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wrapText="1"/>
    </xf>
    <xf numFmtId="9" fontId="4" fillId="4" borderId="3" xfId="0" applyNumberFormat="1" applyFont="1" applyFill="1" applyBorder="1" applyAlignment="1">
      <alignment horizontal="center" vertical="center" wrapText="1"/>
    </xf>
    <xf numFmtId="9" fontId="1" fillId="4" borderId="3" xfId="0" applyNumberFormat="1" applyFont="1" applyFill="1" applyBorder="1" applyAlignment="1">
      <alignment horizont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0" borderId="0" xfId="0" applyFont="1"/>
    <xf numFmtId="9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3" xfId="0" applyNumberFormat="1" applyFont="1" applyFill="1" applyBorder="1" applyAlignment="1" applyProtection="1">
      <alignment horizontal="center" vertical="center" wrapText="1"/>
    </xf>
    <xf numFmtId="3" fontId="2" fillId="5" borderId="1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/>
    <xf numFmtId="0" fontId="5" fillId="4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30773</xdr:rowOff>
    </xdr:from>
    <xdr:to>
      <xdr:col>4</xdr:col>
      <xdr:colOff>526806</xdr:colOff>
      <xdr:row>0</xdr:row>
      <xdr:rowOff>714374</xdr:rowOff>
    </xdr:to>
    <xdr:pic>
      <xdr:nvPicPr>
        <xdr:cNvPr id="2" name="Picture 2" descr="sid_logo.gif">
          <a:extLst>
            <a:ext uri="{FF2B5EF4-FFF2-40B4-BE49-F238E27FC236}">
              <a16:creationId xmlns:a16="http://schemas.microsoft.com/office/drawing/2014/main" id="{D80C0790-80F1-41AA-8FC3-D5CD5A04A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30773"/>
          <a:ext cx="3774831" cy="683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821349</xdr:colOff>
      <xdr:row>0</xdr:row>
      <xdr:rowOff>0</xdr:rowOff>
    </xdr:from>
    <xdr:to>
      <xdr:col>7</xdr:col>
      <xdr:colOff>330445</xdr:colOff>
      <xdr:row>0</xdr:row>
      <xdr:rowOff>644770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6F8A5-247B-43EF-A204-B61BF53EB4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8699" y="0"/>
          <a:ext cx="1604596" cy="644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30774</xdr:rowOff>
    </xdr:from>
    <xdr:to>
      <xdr:col>4</xdr:col>
      <xdr:colOff>526806</xdr:colOff>
      <xdr:row>0</xdr:row>
      <xdr:rowOff>654258</xdr:rowOff>
    </xdr:to>
    <xdr:pic>
      <xdr:nvPicPr>
        <xdr:cNvPr id="2" name="Picture 2" descr="sid_logo.gif">
          <a:extLst>
            <a:ext uri="{FF2B5EF4-FFF2-40B4-BE49-F238E27FC236}">
              <a16:creationId xmlns:a16="http://schemas.microsoft.com/office/drawing/2014/main" id="{D8225E9F-E469-4EAE-BDB1-8B648AF9A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30774"/>
          <a:ext cx="3774831" cy="62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821349</xdr:colOff>
      <xdr:row>0</xdr:row>
      <xdr:rowOff>0</xdr:rowOff>
    </xdr:from>
    <xdr:to>
      <xdr:col>7</xdr:col>
      <xdr:colOff>330445</xdr:colOff>
      <xdr:row>0</xdr:row>
      <xdr:rowOff>644770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8CF091-914B-4BBC-9E40-A3E47C8A1D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8699" y="0"/>
          <a:ext cx="1604596" cy="644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25FC-8C55-41BC-8C25-E83A59484166}">
  <sheetPr>
    <pageSetUpPr fitToPage="1"/>
  </sheetPr>
  <dimension ref="B1:T31"/>
  <sheetViews>
    <sheetView showGridLines="0" tabSelected="1" workbookViewId="0">
      <selection activeCell="B16" sqref="B16:Q16"/>
    </sheetView>
  </sheetViews>
  <sheetFormatPr defaultRowHeight="18.75" x14ac:dyDescent="0.3"/>
  <cols>
    <col min="1" max="1" width="9.140625" style="1"/>
    <col min="2" max="2" width="4.7109375" style="1" customWidth="1"/>
    <col min="3" max="3" width="34.7109375" style="1" customWidth="1"/>
    <col min="4" max="4" width="17.7109375" style="1" customWidth="1"/>
    <col min="5" max="17" width="15.7109375" style="1" customWidth="1"/>
    <col min="18" max="18" width="12.7109375" style="1" bestFit="1" customWidth="1"/>
    <col min="19" max="19" width="14.28515625" style="1" bestFit="1" customWidth="1"/>
    <col min="20" max="20" width="14.85546875" style="1" customWidth="1"/>
    <col min="21" max="21" width="5.85546875" style="1" customWidth="1"/>
    <col min="22" max="16384" width="9.140625" style="1"/>
  </cols>
  <sheetData>
    <row r="1" spans="2:17" ht="57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17" ht="23.25" x14ac:dyDescent="0.35">
      <c r="B2" s="27" t="s">
        <v>11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7" ht="19.5" thickBot="1" x14ac:dyDescent="0.35"/>
    <row r="4" spans="2:17" ht="19.5" thickBot="1" x14ac:dyDescent="0.35">
      <c r="B4" s="1" t="s">
        <v>15</v>
      </c>
      <c r="D4" s="23"/>
    </row>
    <row r="5" spans="2:17" ht="19.5" thickBot="1" x14ac:dyDescent="0.35"/>
    <row r="6" spans="2:17" ht="38.25" thickBot="1" x14ac:dyDescent="0.35">
      <c r="B6" s="30"/>
      <c r="C6" s="32"/>
      <c r="D6" s="2"/>
      <c r="E6" s="2"/>
      <c r="F6" s="3" t="s">
        <v>0</v>
      </c>
      <c r="G6" s="3" t="s">
        <v>0</v>
      </c>
      <c r="H6" s="3"/>
      <c r="I6" s="3"/>
      <c r="J6" s="3" t="s">
        <v>0</v>
      </c>
      <c r="K6" s="3" t="s">
        <v>0</v>
      </c>
      <c r="L6" s="3"/>
      <c r="M6" s="3"/>
      <c r="N6" s="3" t="s">
        <v>0</v>
      </c>
      <c r="O6" s="3" t="s">
        <v>0</v>
      </c>
      <c r="P6" s="3"/>
      <c r="Q6" s="3" t="s">
        <v>0</v>
      </c>
    </row>
    <row r="7" spans="2:17" x14ac:dyDescent="0.3">
      <c r="B7" s="31"/>
      <c r="C7" s="33"/>
      <c r="D7" s="18">
        <v>44104</v>
      </c>
      <c r="E7" s="18">
        <v>44196</v>
      </c>
      <c r="F7" s="19">
        <v>44286</v>
      </c>
      <c r="G7" s="19">
        <v>44377</v>
      </c>
      <c r="H7" s="18">
        <v>44469</v>
      </c>
      <c r="I7" s="18">
        <v>44561</v>
      </c>
      <c r="J7" s="19">
        <v>44651</v>
      </c>
      <c r="K7" s="19">
        <v>44742</v>
      </c>
      <c r="L7" s="19">
        <v>44834</v>
      </c>
      <c r="M7" s="18">
        <v>44926</v>
      </c>
      <c r="N7" s="19">
        <v>45016</v>
      </c>
      <c r="O7" s="19">
        <v>45107</v>
      </c>
      <c r="P7" s="18">
        <v>45199</v>
      </c>
      <c r="Q7" s="19">
        <v>45291</v>
      </c>
    </row>
    <row r="8" spans="2:17" ht="75" x14ac:dyDescent="0.3">
      <c r="B8" s="20" t="s">
        <v>5</v>
      </c>
      <c r="C8" s="12" t="s">
        <v>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2:17" ht="56.25" x14ac:dyDescent="0.3">
      <c r="B9" s="20" t="s">
        <v>6</v>
      </c>
      <c r="C9" s="12" t="s">
        <v>1</v>
      </c>
      <c r="D9" s="13"/>
      <c r="E9" s="14"/>
      <c r="F9" s="15">
        <v>0.7</v>
      </c>
      <c r="G9" s="15">
        <v>0.9</v>
      </c>
      <c r="H9" s="16"/>
      <c r="I9" s="16"/>
      <c r="J9" s="15">
        <v>0.69</v>
      </c>
      <c r="K9" s="15">
        <v>0.9</v>
      </c>
      <c r="L9" s="15"/>
      <c r="M9" s="16"/>
      <c r="N9" s="15">
        <v>0.75</v>
      </c>
      <c r="O9" s="15">
        <v>0.9</v>
      </c>
      <c r="P9" s="16"/>
      <c r="Q9" s="15">
        <v>1</v>
      </c>
    </row>
    <row r="10" spans="2:17" ht="56.25" x14ac:dyDescent="0.3">
      <c r="B10" s="20" t="s">
        <v>7</v>
      </c>
      <c r="C10" s="12" t="s">
        <v>4</v>
      </c>
      <c r="D10" s="17">
        <f t="shared" ref="D10:I10" si="0">+$D$4*0.3425*D8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>+$D$4*(0.3425+0.3404)*J8</f>
        <v>0</v>
      </c>
      <c r="K10" s="17">
        <f>+$D$4*(0.3425+0.3404)*K8</f>
        <v>0</v>
      </c>
      <c r="L10" s="17">
        <f>+$D$4*(0.3425+0.3404)*L8</f>
        <v>0</v>
      </c>
      <c r="M10" s="17">
        <f>+$D$4*(0.3425+0.3404)*M8</f>
        <v>0</v>
      </c>
      <c r="N10" s="17">
        <f>+$D$4*N8</f>
        <v>0</v>
      </c>
      <c r="O10" s="17">
        <f>+$D$4*O8</f>
        <v>0</v>
      </c>
      <c r="P10" s="17">
        <f>+$D$4*P8</f>
        <v>0</v>
      </c>
      <c r="Q10" s="17">
        <f>+$D$4*Q8</f>
        <v>0</v>
      </c>
    </row>
    <row r="11" spans="2:17" ht="56.25" x14ac:dyDescent="0.3">
      <c r="B11" s="20" t="s">
        <v>8</v>
      </c>
      <c r="C11" s="12" t="s">
        <v>3</v>
      </c>
      <c r="D11" s="17">
        <f>+D10/0.625</f>
        <v>0</v>
      </c>
      <c r="E11" s="17">
        <f t="shared" ref="E11:Q11" si="1">+E10/0.625</f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>+M10/0.625</f>
        <v>0</v>
      </c>
      <c r="N11" s="17">
        <f t="shared" si="1"/>
        <v>0</v>
      </c>
      <c r="O11" s="17">
        <f t="shared" si="1"/>
        <v>0</v>
      </c>
      <c r="P11" s="17">
        <f t="shared" si="1"/>
        <v>0</v>
      </c>
      <c r="Q11" s="17">
        <f t="shared" si="1"/>
        <v>0</v>
      </c>
    </row>
    <row r="12" spans="2:17" ht="9.75" customHeight="1" x14ac:dyDescent="0.3">
      <c r="B12" s="7"/>
      <c r="C12" s="7"/>
      <c r="D12" s="8"/>
      <c r="E12" s="9"/>
      <c r="F12" s="10"/>
      <c r="G12" s="10"/>
      <c r="H12" s="11"/>
      <c r="I12" s="11"/>
      <c r="J12" s="10"/>
      <c r="K12" s="10"/>
      <c r="L12" s="10"/>
      <c r="M12" s="11"/>
      <c r="N12" s="10"/>
      <c r="O12" s="10"/>
      <c r="P12" s="11"/>
      <c r="Q12" s="10"/>
    </row>
    <row r="13" spans="2:17" ht="31.5" customHeight="1" x14ac:dyDescent="0.3">
      <c r="B13" s="6" t="s">
        <v>2</v>
      </c>
    </row>
    <row r="14" spans="2:17" ht="17.25" customHeight="1" x14ac:dyDescent="0.3">
      <c r="B14" s="29" t="s">
        <v>14</v>
      </c>
      <c r="C14" s="29"/>
      <c r="D14" s="29"/>
      <c r="E14" s="29"/>
    </row>
    <row r="15" spans="2:17" ht="42" customHeight="1" x14ac:dyDescent="0.3">
      <c r="B15" s="34" t="s">
        <v>17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2:17" ht="40.5" customHeight="1" x14ac:dyDescent="0.3">
      <c r="B16" s="34" t="s">
        <v>16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20" x14ac:dyDescent="0.3">
      <c r="B17" s="1" t="s">
        <v>13</v>
      </c>
    </row>
    <row r="18" spans="2:20" x14ac:dyDescent="0.3">
      <c r="B18" s="21" t="s">
        <v>10</v>
      </c>
    </row>
    <row r="19" spans="2:20" x14ac:dyDescent="0.3">
      <c r="B19" s="1" t="s">
        <v>12</v>
      </c>
    </row>
    <row r="20" spans="2:20" ht="28.5" customHeight="1" x14ac:dyDescent="0.3">
      <c r="B20" s="6"/>
    </row>
    <row r="24" spans="2:20" x14ac:dyDescent="0.3">
      <c r="E24" s="5"/>
    </row>
    <row r="25" spans="2:20" x14ac:dyDescent="0.3">
      <c r="E25" s="5"/>
    </row>
    <row r="26" spans="2:20" x14ac:dyDescent="0.3">
      <c r="D26" s="5"/>
      <c r="E26" s="5"/>
    </row>
    <row r="27" spans="2:20" x14ac:dyDescent="0.3">
      <c r="D27" s="5"/>
    </row>
    <row r="29" spans="2:20" x14ac:dyDescent="0.3">
      <c r="D29" s="5"/>
      <c r="E29" s="5"/>
    </row>
    <row r="30" spans="2:20" x14ac:dyDescent="0.3">
      <c r="C30" s="5"/>
      <c r="D30" s="5"/>
      <c r="E30" s="5"/>
      <c r="R30" s="5"/>
      <c r="S30" s="5"/>
      <c r="T30" s="5"/>
    </row>
    <row r="31" spans="2:20" x14ac:dyDescent="0.3">
      <c r="R31" s="5"/>
      <c r="S31" s="5"/>
      <c r="T31" s="5"/>
    </row>
  </sheetData>
  <sheetProtection algorithmName="SHA-512" hashValue="wYHGrqRA+xLE0yoEt//nJDBm5EbicjUs7WSJvn5stqBFLu6BTw6xO/IhDqIop8kbRFdhrh+xqnndccch3H6sDQ==" saltValue="I5SFyLexNh3b7UTM8O260w==" spinCount="100000" sheet="1" formatCells="0" formatColumns="0" formatRows="0" sort="0" autoFilter="0" pivotTables="0"/>
  <mergeCells count="4">
    <mergeCell ref="B6:B7"/>
    <mergeCell ref="C6:C7"/>
    <mergeCell ref="B15:Q15"/>
    <mergeCell ref="B16:Q16"/>
  </mergeCells>
  <pageMargins left="0.31496062992125984" right="0.31496062992125984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F576-0A03-49DA-B182-CB53FA7297E0}">
  <sheetPr>
    <pageSetUpPr fitToPage="1"/>
  </sheetPr>
  <dimension ref="B1:T40"/>
  <sheetViews>
    <sheetView showGridLines="0" workbookViewId="0">
      <selection activeCell="H8" sqref="H8"/>
    </sheetView>
  </sheetViews>
  <sheetFormatPr defaultRowHeight="18.75" x14ac:dyDescent="0.3"/>
  <cols>
    <col min="1" max="1" width="9.140625" style="1"/>
    <col min="2" max="2" width="4.7109375" style="1" customWidth="1"/>
    <col min="3" max="3" width="34.7109375" style="1" customWidth="1"/>
    <col min="4" max="4" width="17.7109375" style="1" customWidth="1"/>
    <col min="5" max="17" width="15.7109375" style="1" customWidth="1"/>
    <col min="18" max="18" width="12.7109375" style="1" bestFit="1" customWidth="1"/>
    <col min="19" max="19" width="14.28515625" style="1" bestFit="1" customWidth="1"/>
    <col min="20" max="20" width="14.85546875" style="1" customWidth="1"/>
    <col min="21" max="16384" width="9.140625" style="1"/>
  </cols>
  <sheetData>
    <row r="1" spans="2:17" ht="56.2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17" ht="23.25" x14ac:dyDescent="0.35">
      <c r="B2" s="4" t="s">
        <v>11</v>
      </c>
    </row>
    <row r="3" spans="2:17" ht="19.5" thickBot="1" x14ac:dyDescent="0.35"/>
    <row r="4" spans="2:17" ht="19.5" thickBot="1" x14ac:dyDescent="0.35">
      <c r="B4" s="1" t="s">
        <v>15</v>
      </c>
      <c r="D4" s="25">
        <v>16900000</v>
      </c>
    </row>
    <row r="5" spans="2:17" ht="19.5" thickBot="1" x14ac:dyDescent="0.35"/>
    <row r="6" spans="2:17" ht="38.25" thickBot="1" x14ac:dyDescent="0.35">
      <c r="B6" s="30"/>
      <c r="C6" s="32"/>
      <c r="D6" s="2"/>
      <c r="E6" s="2"/>
      <c r="F6" s="3" t="s">
        <v>0</v>
      </c>
      <c r="G6" s="3" t="s">
        <v>0</v>
      </c>
      <c r="H6" s="3"/>
      <c r="I6" s="3"/>
      <c r="J6" s="3" t="s">
        <v>0</v>
      </c>
      <c r="K6" s="3" t="s">
        <v>0</v>
      </c>
      <c r="L6" s="3"/>
      <c r="M6" s="3"/>
      <c r="N6" s="3" t="s">
        <v>0</v>
      </c>
      <c r="O6" s="3" t="s">
        <v>0</v>
      </c>
      <c r="P6" s="3"/>
      <c r="Q6" s="3" t="s">
        <v>0</v>
      </c>
    </row>
    <row r="7" spans="2:17" x14ac:dyDescent="0.3">
      <c r="B7" s="31"/>
      <c r="C7" s="33"/>
      <c r="D7" s="18">
        <v>44104</v>
      </c>
      <c r="E7" s="18">
        <v>44196</v>
      </c>
      <c r="F7" s="19">
        <v>44286</v>
      </c>
      <c r="G7" s="19">
        <v>44377</v>
      </c>
      <c r="H7" s="18">
        <v>44469</v>
      </c>
      <c r="I7" s="18">
        <v>44561</v>
      </c>
      <c r="J7" s="19">
        <v>44651</v>
      </c>
      <c r="K7" s="19">
        <v>44742</v>
      </c>
      <c r="L7" s="19">
        <v>44834</v>
      </c>
      <c r="M7" s="18">
        <v>44926</v>
      </c>
      <c r="N7" s="19">
        <v>45016</v>
      </c>
      <c r="O7" s="19">
        <v>45107</v>
      </c>
      <c r="P7" s="18">
        <v>45199</v>
      </c>
      <c r="Q7" s="19">
        <v>45291</v>
      </c>
    </row>
    <row r="8" spans="2:17" ht="75" x14ac:dyDescent="0.3">
      <c r="B8" s="20" t="s">
        <v>5</v>
      </c>
      <c r="C8" s="12" t="s">
        <v>9</v>
      </c>
      <c r="D8" s="24">
        <v>0.3</v>
      </c>
      <c r="E8" s="24">
        <v>0.65</v>
      </c>
      <c r="F8" s="24">
        <v>0.7</v>
      </c>
      <c r="G8" s="24">
        <v>0.92</v>
      </c>
      <c r="H8" s="24">
        <v>0.95</v>
      </c>
      <c r="I8" s="24">
        <v>1</v>
      </c>
      <c r="J8" s="24">
        <v>0.7</v>
      </c>
      <c r="K8" s="24">
        <v>0.9</v>
      </c>
      <c r="L8" s="24">
        <v>0.95</v>
      </c>
      <c r="M8" s="24">
        <v>1</v>
      </c>
      <c r="N8" s="24">
        <v>0.76</v>
      </c>
      <c r="O8" s="24">
        <v>0.91</v>
      </c>
      <c r="P8" s="24">
        <v>0.95</v>
      </c>
      <c r="Q8" s="24">
        <v>1</v>
      </c>
    </row>
    <row r="9" spans="2:17" ht="56.25" x14ac:dyDescent="0.3">
      <c r="B9" s="20" t="s">
        <v>6</v>
      </c>
      <c r="C9" s="12" t="s">
        <v>1</v>
      </c>
      <c r="D9" s="13"/>
      <c r="E9" s="14"/>
      <c r="F9" s="15">
        <v>0.7</v>
      </c>
      <c r="G9" s="15">
        <v>0.9</v>
      </c>
      <c r="H9" s="16"/>
      <c r="I9" s="16"/>
      <c r="J9" s="15">
        <v>0.69</v>
      </c>
      <c r="K9" s="15">
        <v>0.9</v>
      </c>
      <c r="L9" s="15"/>
      <c r="M9" s="16"/>
      <c r="N9" s="15">
        <v>0.75</v>
      </c>
      <c r="O9" s="15">
        <v>0.9</v>
      </c>
      <c r="P9" s="16"/>
      <c r="Q9" s="15">
        <v>1</v>
      </c>
    </row>
    <row r="10" spans="2:17" ht="56.25" x14ac:dyDescent="0.3">
      <c r="B10" s="20" t="s">
        <v>7</v>
      </c>
      <c r="C10" s="12" t="s">
        <v>4</v>
      </c>
      <c r="D10" s="17">
        <f t="shared" ref="D10:I10" si="0">+$D$4*0.3425*D8</f>
        <v>1736475</v>
      </c>
      <c r="E10" s="17">
        <f t="shared" si="0"/>
        <v>3762362.5</v>
      </c>
      <c r="F10" s="17">
        <f t="shared" si="0"/>
        <v>4051774.9999999995</v>
      </c>
      <c r="G10" s="17">
        <f t="shared" si="0"/>
        <v>5325190</v>
      </c>
      <c r="H10" s="17">
        <f t="shared" si="0"/>
        <v>5498837.5</v>
      </c>
      <c r="I10" s="17">
        <f t="shared" si="0"/>
        <v>5788250</v>
      </c>
      <c r="J10" s="17">
        <f>+$D$4*(0.3425+0.3404)*J8</f>
        <v>8078707.0000000009</v>
      </c>
      <c r="K10" s="17">
        <f>+$D$4*(0.3425+0.3404)*K8</f>
        <v>10386909.000000002</v>
      </c>
      <c r="L10" s="17">
        <f>+$D$4*(0.3425+0.3404)*L8</f>
        <v>10963959.500000002</v>
      </c>
      <c r="M10" s="17">
        <f>+$D$4*(0.3425+0.3404)*M8</f>
        <v>11541010.000000002</v>
      </c>
      <c r="N10" s="17">
        <f>+$D$4*N8</f>
        <v>12844000</v>
      </c>
      <c r="O10" s="17">
        <f>+$D$4*O8</f>
        <v>15379000</v>
      </c>
      <c r="P10" s="17">
        <f>+$D$4*P8</f>
        <v>16055000</v>
      </c>
      <c r="Q10" s="17">
        <f>+$D$4*Q8</f>
        <v>16900000</v>
      </c>
    </row>
    <row r="11" spans="2:17" ht="56.25" x14ac:dyDescent="0.3">
      <c r="B11" s="20" t="s">
        <v>8</v>
      </c>
      <c r="C11" s="12" t="s">
        <v>3</v>
      </c>
      <c r="D11" s="17">
        <f>+D10/0.625</f>
        <v>2778360</v>
      </c>
      <c r="E11" s="17">
        <f t="shared" ref="E11:Q11" si="1">+E10/0.625</f>
        <v>6019780</v>
      </c>
      <c r="F11" s="17">
        <f t="shared" si="1"/>
        <v>6482839.9999999991</v>
      </c>
      <c r="G11" s="17">
        <f t="shared" si="1"/>
        <v>8520304</v>
      </c>
      <c r="H11" s="17">
        <f t="shared" si="1"/>
        <v>8798140</v>
      </c>
      <c r="I11" s="17">
        <f t="shared" si="1"/>
        <v>9261200</v>
      </c>
      <c r="J11" s="17">
        <f t="shared" si="1"/>
        <v>12925931.200000001</v>
      </c>
      <c r="K11" s="17">
        <f t="shared" si="1"/>
        <v>16619054.400000002</v>
      </c>
      <c r="L11" s="17">
        <f t="shared" si="1"/>
        <v>17542335.200000003</v>
      </c>
      <c r="M11" s="17">
        <f>+M10/0.625</f>
        <v>18465616.000000004</v>
      </c>
      <c r="N11" s="17">
        <f t="shared" si="1"/>
        <v>20550400</v>
      </c>
      <c r="O11" s="17">
        <f t="shared" si="1"/>
        <v>24606400</v>
      </c>
      <c r="P11" s="17">
        <f t="shared" si="1"/>
        <v>25688000</v>
      </c>
      <c r="Q11" s="17">
        <f t="shared" si="1"/>
        <v>27040000</v>
      </c>
    </row>
    <row r="12" spans="2:17" ht="9.75" customHeight="1" x14ac:dyDescent="0.3">
      <c r="B12" s="7"/>
      <c r="C12" s="7"/>
      <c r="D12" s="8"/>
      <c r="E12" s="9"/>
      <c r="F12" s="10"/>
      <c r="G12" s="10"/>
      <c r="H12" s="11"/>
      <c r="I12" s="11"/>
      <c r="J12" s="10"/>
      <c r="K12" s="10"/>
      <c r="L12" s="10"/>
      <c r="M12" s="11"/>
      <c r="N12" s="10"/>
      <c r="O12" s="10"/>
      <c r="P12" s="11"/>
      <c r="Q12" s="10"/>
    </row>
    <row r="13" spans="2:17" ht="31.5" customHeight="1" x14ac:dyDescent="0.3">
      <c r="B13" s="6" t="s">
        <v>2</v>
      </c>
    </row>
    <row r="14" spans="2:17" ht="17.25" customHeight="1" x14ac:dyDescent="0.3">
      <c r="B14" s="29" t="s">
        <v>14</v>
      </c>
      <c r="C14" s="29"/>
      <c r="D14" s="29"/>
      <c r="E14" s="29"/>
    </row>
    <row r="15" spans="2:17" ht="36.75" customHeight="1" x14ac:dyDescent="0.3">
      <c r="B15" s="34" t="s">
        <v>17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2:17" x14ac:dyDescent="0.3">
      <c r="B16" s="1" t="s">
        <v>16</v>
      </c>
    </row>
    <row r="17" spans="2:5" x14ac:dyDescent="0.3">
      <c r="B17" s="1" t="s">
        <v>13</v>
      </c>
    </row>
    <row r="18" spans="2:5" x14ac:dyDescent="0.3">
      <c r="B18" s="21" t="s">
        <v>10</v>
      </c>
    </row>
    <row r="19" spans="2:5" x14ac:dyDescent="0.3">
      <c r="B19" s="1" t="s">
        <v>12</v>
      </c>
    </row>
    <row r="20" spans="2:5" ht="28.5" customHeight="1" x14ac:dyDescent="0.3">
      <c r="B20" s="6" t="s">
        <v>19</v>
      </c>
    </row>
    <row r="21" spans="2:5" x14ac:dyDescent="0.3">
      <c r="C21" s="1" t="s">
        <v>18</v>
      </c>
    </row>
    <row r="22" spans="2:5" x14ac:dyDescent="0.3">
      <c r="C22" s="1" t="s">
        <v>20</v>
      </c>
    </row>
    <row r="23" spans="2:5" x14ac:dyDescent="0.3">
      <c r="C23" s="1" t="s">
        <v>28</v>
      </c>
    </row>
    <row r="24" spans="2:5" x14ac:dyDescent="0.3">
      <c r="C24" s="1" t="s">
        <v>21</v>
      </c>
    </row>
    <row r="25" spans="2:5" x14ac:dyDescent="0.3">
      <c r="C25" s="1" t="s">
        <v>29</v>
      </c>
      <c r="E25" s="5"/>
    </row>
    <row r="26" spans="2:5" x14ac:dyDescent="0.3">
      <c r="C26" s="1" t="s">
        <v>22</v>
      </c>
      <c r="E26" s="5"/>
    </row>
    <row r="27" spans="2:5" x14ac:dyDescent="0.3">
      <c r="E27" s="5"/>
    </row>
    <row r="28" spans="2:5" x14ac:dyDescent="0.3">
      <c r="C28" s="1" t="s">
        <v>23</v>
      </c>
      <c r="D28" s="5"/>
      <c r="E28" s="5"/>
    </row>
    <row r="29" spans="2:5" x14ac:dyDescent="0.3">
      <c r="C29" s="1" t="s">
        <v>30</v>
      </c>
      <c r="D29" s="5"/>
    </row>
    <row r="30" spans="2:5" x14ac:dyDescent="0.3">
      <c r="C30" s="1" t="s">
        <v>24</v>
      </c>
      <c r="D30" s="5"/>
    </row>
    <row r="31" spans="2:5" x14ac:dyDescent="0.3">
      <c r="C31" s="1" t="s">
        <v>31</v>
      </c>
    </row>
    <row r="32" spans="2:5" x14ac:dyDescent="0.3">
      <c r="C32" s="1" t="s">
        <v>21</v>
      </c>
      <c r="D32" s="5"/>
      <c r="E32" s="5"/>
    </row>
    <row r="33" spans="3:20" x14ac:dyDescent="0.3">
      <c r="D33" s="5"/>
      <c r="E33" s="5"/>
    </row>
    <row r="34" spans="3:20" x14ac:dyDescent="0.3">
      <c r="C34" s="1" t="s">
        <v>25</v>
      </c>
      <c r="D34" s="5"/>
      <c r="E34" s="5"/>
      <c r="R34" s="5"/>
      <c r="S34" s="5"/>
      <c r="T34" s="5"/>
    </row>
    <row r="35" spans="3:20" x14ac:dyDescent="0.3">
      <c r="C35" s="1" t="s">
        <v>32</v>
      </c>
      <c r="R35" s="5"/>
      <c r="S35" s="5"/>
      <c r="T35" s="5"/>
    </row>
    <row r="36" spans="3:20" x14ac:dyDescent="0.3">
      <c r="C36" s="1" t="s">
        <v>26</v>
      </c>
    </row>
    <row r="37" spans="3:20" x14ac:dyDescent="0.3">
      <c r="C37" s="1" t="s">
        <v>33</v>
      </c>
    </row>
    <row r="38" spans="3:20" x14ac:dyDescent="0.3">
      <c r="C38" s="1" t="s">
        <v>27</v>
      </c>
    </row>
    <row r="40" spans="3:20" x14ac:dyDescent="0.3">
      <c r="C40" s="1" t="s">
        <v>34</v>
      </c>
    </row>
  </sheetData>
  <sheetProtection algorithmName="SHA-512" hashValue="vx1cndu9Q+OkNVNuc8F0JtRshXy6+acOFgxzz6HOll8cwGGB2aiOMU+UpyYFsYikvJmfkolGxTz3dKYGke8hLQ==" saltValue="aRg3nqxpgc9R4K+2Fv+T7g==" spinCount="100000" sheet="1" formatCells="0" formatColumns="0" formatRows="0" sort="0" autoFilter="0"/>
  <mergeCells count="3">
    <mergeCell ref="C6:C7"/>
    <mergeCell ref="B6:B7"/>
    <mergeCell ref="B15:Q15"/>
  </mergeCells>
  <pageMargins left="0.31496062992125984" right="0.31496062992125984" top="0.74803149606299213" bottom="0.74803149606299213" header="0.31496062992125984" footer="0.31496062992125984"/>
  <pageSetup paperSize="9" scale="4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plasiranj_obrazec</vt:lpstr>
      <vt:lpstr>plan plasiranj_vzorec</vt:lpstr>
      <vt:lpstr>'plan plasiranj_obrazec'!Print_Area</vt:lpstr>
      <vt:lpstr>'plan plasiranj_vzorec'!Print_Area</vt:lpstr>
    </vt:vector>
  </TitlesOfParts>
  <Company>SID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Estera Tajnikar</dc:creator>
  <cp:lastModifiedBy>Estera Tajnikar</cp:lastModifiedBy>
  <cp:lastPrinted>2020-03-25T13:44:29Z</cp:lastPrinted>
  <dcterms:created xsi:type="dcterms:W3CDTF">2019-12-05T10:24:40Z</dcterms:created>
  <dcterms:modified xsi:type="dcterms:W3CDTF">2020-03-25T13:44:55Z</dcterms:modified>
</cp:coreProperties>
</file>